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ardi\Desktop\Solutions to the Sample Modeling Exam\Solutions to the Sample Modeling Exam\"/>
    </mc:Choice>
  </mc:AlternateContent>
  <xr:revisionPtr revIDLastSave="0" documentId="13_ncr:1_{AE0967AE-3104-4B63-84F9-8D159085B164}" xr6:coauthVersionLast="47" xr6:coauthVersionMax="47" xr10:uidLastSave="{00000000-0000-0000-0000-000000000000}"/>
  <bookViews>
    <workbookView xWindow="-110" yWindow="-110" windowWidth="22620" windowHeight="13500" tabRatio="870" xr2:uid="{00000000-000D-0000-FFFF-FFFF00000000}"/>
  </bookViews>
  <sheets>
    <sheet name="格式调整" sheetId="7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74" l="1"/>
  <c r="E39" i="74"/>
  <c r="F38" i="74"/>
  <c r="F39" i="74"/>
  <c r="F46" i="74"/>
  <c r="E46" i="74"/>
  <c r="D46" i="74"/>
  <c r="F45" i="74"/>
  <c r="E45" i="74"/>
  <c r="G44" i="74"/>
  <c r="G42" i="74"/>
  <c r="G28" i="74"/>
  <c r="F40" i="74"/>
  <c r="E40" i="74"/>
  <c r="G15" i="74"/>
  <c r="G23" i="74"/>
  <c r="G26" i="74"/>
  <c r="H15" i="74"/>
  <c r="H38" i="74"/>
  <c r="G25" i="74"/>
  <c r="F23" i="74"/>
  <c r="F26" i="74"/>
  <c r="F30" i="74"/>
  <c r="F33" i="74"/>
  <c r="E23" i="74"/>
  <c r="E26" i="74"/>
  <c r="E30" i="74"/>
  <c r="D23" i="74"/>
  <c r="D26" i="74"/>
  <c r="D30" i="74"/>
  <c r="F22" i="74"/>
  <c r="E22" i="74"/>
  <c r="D22" i="74"/>
  <c r="F20" i="74"/>
  <c r="E20" i="74"/>
  <c r="D20" i="74"/>
  <c r="F18" i="74"/>
  <c r="E18" i="74"/>
  <c r="D18" i="74"/>
  <c r="F16" i="74"/>
  <c r="E16" i="74"/>
  <c r="G21" i="74"/>
  <c r="E34" i="74"/>
  <c r="E33" i="74"/>
  <c r="I15" i="74"/>
  <c r="I17" i="74"/>
  <c r="H21" i="74"/>
  <c r="H17" i="74"/>
  <c r="G38" i="74"/>
  <c r="G37" i="74"/>
  <c r="G17" i="74"/>
  <c r="G19" i="74"/>
  <c r="I19" i="74"/>
  <c r="I38" i="74"/>
  <c r="H25" i="74"/>
  <c r="H37" i="74"/>
  <c r="D34" i="74"/>
  <c r="D33" i="74"/>
  <c r="G30" i="74"/>
  <c r="H44" i="74"/>
  <c r="H42" i="74"/>
  <c r="F34" i="74"/>
  <c r="I21" i="74"/>
  <c r="I23" i="74"/>
  <c r="H19" i="74"/>
  <c r="H23" i="74"/>
  <c r="H26" i="74"/>
  <c r="I42" i="74"/>
  <c r="I28" i="74"/>
  <c r="H28" i="74"/>
  <c r="H30" i="74"/>
  <c r="I44" i="74"/>
  <c r="I25" i="74"/>
  <c r="I37" i="74"/>
  <c r="G32" i="74"/>
  <c r="G34" i="74"/>
  <c r="H32" i="74"/>
  <c r="H34" i="74"/>
  <c r="I26" i="74"/>
  <c r="I30" i="74"/>
  <c r="I32" i="74"/>
  <c r="I34" i="74"/>
</calcChain>
</file>

<file path=xl/sharedStrings.xml><?xml version="1.0" encoding="utf-8"?>
<sst xmlns="http://schemas.openxmlformats.org/spreadsheetml/2006/main" count="48" uniqueCount="44">
  <si>
    <t>利润表数据</t>
  </si>
  <si>
    <t>营业收入</t>
  </si>
  <si>
    <t>营业收入增长率</t>
  </si>
  <si>
    <t>EBITDA</t>
  </si>
  <si>
    <t>EBIT</t>
  </si>
  <si>
    <t>财务费用</t>
  </si>
  <si>
    <t>非经常性损益</t>
  </si>
  <si>
    <t>税前利润</t>
  </si>
  <si>
    <t>所得税</t>
  </si>
  <si>
    <t>净利润</t>
  </si>
  <si>
    <t>辅助计算</t>
  </si>
  <si>
    <t>付息债务合计</t>
  </si>
  <si>
    <t>新增付息债务</t>
  </si>
  <si>
    <t>付息债务偿还</t>
  </si>
  <si>
    <t>折旧及摊销</t>
    <phoneticPr fontId="2" type="noConversion"/>
  </si>
  <si>
    <t>固定资产及无形资产</t>
    <phoneticPr fontId="2" type="noConversion"/>
  </si>
  <si>
    <t>固定资产购建及无形资产购建</t>
    <phoneticPr fontId="2" type="noConversion"/>
  </si>
  <si>
    <r>
      <t>固定资产购建及无形资产购建</t>
    </r>
    <r>
      <rPr>
        <sz val="10"/>
        <rFont val="arial"/>
        <family val="2"/>
      </rPr>
      <t>/</t>
    </r>
    <r>
      <rPr>
        <sz val="10"/>
        <rFont val="宋体"/>
        <family val="3"/>
        <charset val="134"/>
      </rPr>
      <t>营业收入</t>
    </r>
    <phoneticPr fontId="2" type="noConversion"/>
  </si>
  <si>
    <r>
      <t>折旧及摊销</t>
    </r>
    <r>
      <rPr>
        <sz val="10"/>
        <rFont val="arial"/>
        <family val="2"/>
      </rPr>
      <t>/</t>
    </r>
    <r>
      <rPr>
        <sz val="10"/>
        <rFont val="宋体"/>
        <family val="3"/>
        <charset val="134"/>
      </rPr>
      <t>上一年固定资产及无形资产</t>
    </r>
    <phoneticPr fontId="2" type="noConversion"/>
  </si>
  <si>
    <t>题目要求</t>
    <phoneticPr fontId="2" type="noConversion"/>
  </si>
  <si>
    <t>营业成本（不含折旧及摊销）</t>
    <phoneticPr fontId="2" type="noConversion"/>
  </si>
  <si>
    <r>
      <t>营业成本（不含折旧及摊销）</t>
    </r>
    <r>
      <rPr>
        <sz val="10"/>
        <rFont val="arial"/>
        <family val="2"/>
      </rPr>
      <t>/</t>
    </r>
    <r>
      <rPr>
        <sz val="10"/>
        <rFont val="宋体"/>
        <family val="3"/>
        <charset val="134"/>
      </rPr>
      <t>营业收入</t>
    </r>
    <phoneticPr fontId="2" type="noConversion"/>
  </si>
  <si>
    <t>（除百分比外，单位为百万元人民币）</t>
    <phoneticPr fontId="2" type="noConversion"/>
  </si>
  <si>
    <t>历史</t>
    <phoneticPr fontId="2" type="noConversion"/>
  </si>
  <si>
    <t>预测</t>
    <phoneticPr fontId="2" type="noConversion"/>
  </si>
  <si>
    <t>Year 1</t>
    <phoneticPr fontId="2" type="noConversion"/>
  </si>
  <si>
    <t>Year 2</t>
  </si>
  <si>
    <t>Year 3</t>
  </si>
  <si>
    <t>Year 4</t>
  </si>
  <si>
    <t>Year 5</t>
  </si>
  <si>
    <t>Year 6</t>
  </si>
  <si>
    <t>下面是某投融资领域工作的新员工所做的简单利润表预测，包含三年历史和三年预测。</t>
    <phoneticPr fontId="2" type="noConversion"/>
  </si>
  <si>
    <t>请根据下列要求，对此利润表预测数据进行格式调整：</t>
    <phoneticPr fontId="13" type="noConversion"/>
  </si>
  <si>
    <r>
      <t>（</t>
    </r>
    <r>
      <rPr>
        <sz val="10"/>
        <rFont val="arial"/>
        <family val="2"/>
      </rPr>
      <t>1</t>
    </r>
    <r>
      <rPr>
        <sz val="10"/>
        <rFont val="华文楷体"/>
        <family val="3"/>
        <charset val="134"/>
      </rPr>
      <t>）将所有手工输入的数据所在单元格（如</t>
    </r>
    <r>
      <rPr>
        <sz val="10"/>
        <rFont val="arial"/>
        <family val="2"/>
      </rPr>
      <t>D15</t>
    </r>
    <r>
      <rPr>
        <sz val="10"/>
        <rFont val="华文楷体"/>
        <family val="3"/>
        <charset val="134"/>
      </rPr>
      <t>单元格）字体颜色改为</t>
    </r>
    <r>
      <rPr>
        <sz val="10"/>
        <color indexed="12"/>
        <rFont val="华文楷体"/>
        <family val="3"/>
        <charset val="134"/>
      </rPr>
      <t>蓝色</t>
    </r>
    <r>
      <rPr>
        <sz val="10"/>
        <rFont val="华文楷体"/>
        <family val="3"/>
        <charset val="134"/>
      </rPr>
      <t>。</t>
    </r>
    <phoneticPr fontId="2" type="noConversion"/>
  </si>
  <si>
    <t>格式调整</t>
    <phoneticPr fontId="2" type="noConversion"/>
  </si>
  <si>
    <r>
      <t>（</t>
    </r>
    <r>
      <rPr>
        <sz val="10"/>
        <rFont val="arial"/>
        <family val="2"/>
      </rPr>
      <t>3</t>
    </r>
    <r>
      <rPr>
        <sz val="10"/>
        <rFont val="华文楷体"/>
        <family val="3"/>
        <charset val="134"/>
      </rPr>
      <t>）冻结行，使得第</t>
    </r>
    <r>
      <rPr>
        <sz val="10"/>
        <rFont val="arial"/>
        <family val="2"/>
      </rPr>
      <t>1~9</t>
    </r>
    <r>
      <rPr>
        <sz val="10"/>
        <rFont val="华文楷体"/>
        <family val="3"/>
        <charset val="134"/>
      </rPr>
      <t>行在向下翻页时始终全部显示。</t>
    </r>
    <phoneticPr fontId="2" type="noConversion"/>
  </si>
  <si>
    <t>所得税/税前利润</t>
  </si>
  <si>
    <t>付息债务偿还/上一年付息债务</t>
  </si>
  <si>
    <t>财务费用/期末付息债务</t>
  </si>
  <si>
    <r>
      <t>（</t>
    </r>
    <r>
      <rPr>
        <sz val="10"/>
        <rFont val="arial"/>
        <family val="2"/>
      </rPr>
      <t>2</t>
    </r>
    <r>
      <rPr>
        <sz val="10"/>
        <rFont val="华文楷体"/>
        <family val="3"/>
        <charset val="134"/>
      </rPr>
      <t>）给所有预测期的假设单元格（如</t>
    </r>
    <r>
      <rPr>
        <sz val="10"/>
        <rFont val="arial"/>
        <family val="2"/>
      </rPr>
      <t>G16</t>
    </r>
    <r>
      <rPr>
        <sz val="10"/>
        <rFont val="华文楷体"/>
        <family val="3"/>
        <charset val="134"/>
      </rPr>
      <t>单元格）加上外边框。</t>
    </r>
    <phoneticPr fontId="2" type="noConversion"/>
  </si>
  <si>
    <t>税金及附加</t>
    <phoneticPr fontId="2" type="noConversion"/>
  </si>
  <si>
    <t>税金及附加/营业收入</t>
    <phoneticPr fontId="2" type="noConversion"/>
  </si>
  <si>
    <t>销售、管理及研发费用（不含折旧及摊销）</t>
    <phoneticPr fontId="2" type="noConversion"/>
  </si>
  <si>
    <r>
      <t>销售、管理及研发费用（不含折旧及摊销）</t>
    </r>
    <r>
      <rPr>
        <sz val="10"/>
        <rFont val="arial"/>
        <family val="2"/>
      </rPr>
      <t>/</t>
    </r>
    <r>
      <rPr>
        <sz val="10"/>
        <rFont val="宋体"/>
        <family val="3"/>
        <charset val="134"/>
      </rPr>
      <t>营业收入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</si>
</sst>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\(#,##0.0\)"/>
    <numFmt numFmtId="177" formatCode="0.0%"/>
  </numFmts>
  <fonts count="19" x14ac:knownFonts="1">
    <font>
      <sz val="10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b/>
      <sz val="14"/>
      <color indexed="9"/>
      <name val="Arial"/>
      <family val="2"/>
    </font>
    <font>
      <sz val="10"/>
      <color indexed="12"/>
      <name val="Arial"/>
      <family val="2"/>
    </font>
    <font>
      <sz val="14"/>
      <color indexed="9"/>
      <name val="Arial"/>
      <family val="2"/>
    </font>
    <font>
      <b/>
      <sz val="10"/>
      <name val="华文楷体"/>
      <family val="3"/>
      <charset val="134"/>
    </font>
    <font>
      <b/>
      <sz val="10"/>
      <name val="arial"/>
      <family val="2"/>
    </font>
    <font>
      <sz val="10"/>
      <name val="arial"/>
      <family val="2"/>
    </font>
    <font>
      <sz val="10"/>
      <name val="华文楷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</font>
    <font>
      <sz val="10"/>
      <name val="华文楷体"/>
      <family val="3"/>
      <charset val="134"/>
    </font>
    <font>
      <sz val="9"/>
      <name val="宋体"/>
      <family val="3"/>
      <charset val="134"/>
    </font>
    <font>
      <sz val="10"/>
      <color indexed="12"/>
      <name val="华文楷体"/>
      <family val="3"/>
      <charset val="134"/>
    </font>
    <font>
      <b/>
      <sz val="14"/>
      <color indexed="9"/>
      <name val="华文楷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176" fontId="1" fillId="0" borderId="0" applyFont="0" applyFill="0" applyBorder="0" applyAlignment="0"/>
    <xf numFmtId="0" fontId="1" fillId="0" borderId="0">
      <alignment vertical="center"/>
    </xf>
    <xf numFmtId="176" fontId="4" fillId="0" borderId="0" applyNumberFormat="0" applyFill="0" applyBorder="0" applyAlignment="0" applyProtection="0"/>
    <xf numFmtId="176" fontId="1" fillId="2" borderId="1" applyNumberFormat="0" applyFont="0" applyAlignment="0" applyProtection="0"/>
  </cellStyleXfs>
  <cellXfs count="26">
    <xf numFmtId="0" fontId="0" fillId="0" borderId="0" xfId="0">
      <alignment vertical="center"/>
    </xf>
    <xf numFmtId="0" fontId="5" fillId="3" borderId="0" xfId="0" applyFont="1" applyFill="1" applyAlignment="1"/>
    <xf numFmtId="0" fontId="6" fillId="4" borderId="0" xfId="0" applyFont="1" applyFill="1" applyAlignment="1"/>
    <xf numFmtId="0" fontId="3" fillId="3" borderId="0" xfId="0" applyFont="1" applyFill="1" applyAlignment="1"/>
    <xf numFmtId="0" fontId="8" fillId="0" borderId="0" xfId="0" applyFont="1" applyAlignment="1"/>
    <xf numFmtId="0" fontId="8" fillId="4" borderId="0" xfId="0" applyFont="1" applyFill="1" applyAlignment="1"/>
    <xf numFmtId="0" fontId="8" fillId="4" borderId="2" xfId="0" applyFont="1" applyFill="1" applyBorder="1" applyAlignment="1"/>
    <xf numFmtId="0" fontId="9" fillId="4" borderId="0" xfId="0" applyFont="1" applyFill="1" applyAlignment="1"/>
    <xf numFmtId="0" fontId="7" fillId="0" borderId="0" xfId="0" applyFont="1" applyAlignment="1">
      <alignment horizontal="center"/>
    </xf>
    <xf numFmtId="176" fontId="8" fillId="0" borderId="0" xfId="0" applyNumberFormat="1" applyFont="1" applyAlignment="1"/>
    <xf numFmtId="176" fontId="7" fillId="0" borderId="0" xfId="0" applyNumberFormat="1" applyFont="1" applyAlignment="1"/>
    <xf numFmtId="0" fontId="7" fillId="0" borderId="0" xfId="0" applyFont="1" applyAlignment="1"/>
    <xf numFmtId="176" fontId="4" fillId="0" borderId="0" xfId="0" applyNumberFormat="1" applyFont="1" applyAlignment="1"/>
    <xf numFmtId="0" fontId="10" fillId="0" borderId="0" xfId="0" applyFont="1" applyAlignment="1"/>
    <xf numFmtId="177" fontId="8" fillId="0" borderId="0" xfId="0" applyNumberFormat="1" applyFont="1" applyAlignment="1"/>
    <xf numFmtId="0" fontId="9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2" fillId="4" borderId="0" xfId="0" applyFont="1" applyFill="1" applyAlignment="1"/>
    <xf numFmtId="177" fontId="4" fillId="0" borderId="3" xfId="0" applyNumberFormat="1" applyFont="1" applyBorder="1" applyAlignment="1"/>
    <xf numFmtId="176" fontId="4" fillId="0" borderId="3" xfId="0" applyNumberFormat="1" applyFont="1" applyBorder="1" applyAlignment="1"/>
    <xf numFmtId="177" fontId="4" fillId="0" borderId="4" xfId="0" applyNumberFormat="1" applyFont="1" applyBorder="1" applyAlignment="1"/>
    <xf numFmtId="0" fontId="15" fillId="3" borderId="0" xfId="0" applyFont="1" applyFill="1" applyAlignment="1"/>
    <xf numFmtId="0" fontId="17" fillId="0" borderId="0" xfId="0" applyFont="1" applyAlignment="1"/>
    <xf numFmtId="0" fontId="18" fillId="0" borderId="0" xfId="0" applyFont="1" applyAlignment="1"/>
    <xf numFmtId="0" fontId="16" fillId="0" borderId="0" xfId="0" applyFont="1" applyAlignment="1"/>
  </cellXfs>
  <cellStyles count="5">
    <cellStyle name="Normal_石油公司案例(1) (2)" xfId="1" xr:uid="{00000000-0005-0000-0000-000000000000}"/>
    <cellStyle name="常规" xfId="0" builtinId="0"/>
    <cellStyle name="常规 2" xfId="2" xr:uid="{00000000-0005-0000-0000-000002000000}"/>
    <cellStyle name="样式 2" xfId="3" xr:uid="{00000000-0005-0000-0000-000003000000}"/>
    <cellStyle name="样式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K54"/>
  <sheetViews>
    <sheetView tabSelected="1" zoomScale="115" zoomScaleNormal="115" workbookViewId="0">
      <pane ySplit="9" topLeftCell="A10" activePane="bottomLeft" state="frozen"/>
      <selection pane="bottomLeft" activeCell="A10" sqref="A10"/>
    </sheetView>
  </sheetViews>
  <sheetFormatPr defaultColWidth="0" defaultRowHeight="0" customHeight="1" zeroHeight="1" x14ac:dyDescent="0.25"/>
  <cols>
    <col min="1" max="2" width="1.7265625" style="4" customWidth="1"/>
    <col min="3" max="3" width="45.7265625" style="4" customWidth="1"/>
    <col min="4" max="9" width="11.7265625" style="4" customWidth="1"/>
    <col min="10" max="10" width="1.7265625" style="4" customWidth="1"/>
    <col min="11" max="11" width="0" style="4" hidden="1" customWidth="1"/>
    <col min="12" max="253" width="10.7265625" style="4" hidden="1" customWidth="1"/>
    <col min="254" max="16384" width="10.7265625" style="4" hidden="1"/>
  </cols>
  <sheetData>
    <row r="1" spans="1:10" ht="25" customHeight="1" x14ac:dyDescent="0.5">
      <c r="A1" s="22" t="s">
        <v>34</v>
      </c>
      <c r="B1" s="3"/>
      <c r="C1" s="1"/>
      <c r="D1" s="1"/>
      <c r="E1" s="1"/>
      <c r="F1" s="1"/>
      <c r="G1" s="1"/>
      <c r="H1" s="1"/>
      <c r="I1" s="1"/>
      <c r="J1" s="1"/>
    </row>
    <row r="2" spans="1:10" ht="1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ht="15" customHeight="1" x14ac:dyDescent="0.35">
      <c r="A3" s="2" t="s">
        <v>19</v>
      </c>
      <c r="B3" s="7"/>
      <c r="C3" s="5"/>
      <c r="D3" s="5"/>
      <c r="E3" s="5"/>
      <c r="F3" s="5"/>
      <c r="G3" s="5"/>
      <c r="H3" s="5"/>
      <c r="I3" s="5"/>
      <c r="J3" s="5"/>
    </row>
    <row r="4" spans="1:10" ht="15" customHeight="1" x14ac:dyDescent="0.35">
      <c r="A4" s="2"/>
      <c r="B4" s="18" t="s">
        <v>31</v>
      </c>
      <c r="C4" s="5"/>
      <c r="D4" s="5"/>
      <c r="E4" s="5"/>
      <c r="F4" s="5"/>
      <c r="G4" s="5"/>
      <c r="H4" s="5"/>
      <c r="I4" s="5"/>
      <c r="J4" s="5"/>
    </row>
    <row r="5" spans="1:10" ht="15" customHeight="1" x14ac:dyDescent="0.35">
      <c r="A5" s="2"/>
      <c r="B5" s="18" t="s">
        <v>32</v>
      </c>
      <c r="C5" s="5"/>
      <c r="D5" s="5"/>
      <c r="E5" s="5"/>
      <c r="F5" s="5"/>
      <c r="G5" s="5"/>
      <c r="H5" s="5"/>
      <c r="I5" s="5"/>
      <c r="J5" s="5"/>
    </row>
    <row r="6" spans="1:10" ht="15" customHeight="1" x14ac:dyDescent="0.35">
      <c r="A6" s="2"/>
      <c r="B6" s="18" t="s">
        <v>33</v>
      </c>
      <c r="C6" s="5"/>
      <c r="D6" s="5"/>
      <c r="E6" s="5"/>
      <c r="F6" s="5"/>
      <c r="G6" s="5"/>
      <c r="H6" s="5"/>
      <c r="I6" s="5"/>
      <c r="J6" s="5"/>
    </row>
    <row r="7" spans="1:10" ht="15" customHeight="1" x14ac:dyDescent="0.35">
      <c r="A7" s="2"/>
      <c r="B7" s="7" t="s">
        <v>39</v>
      </c>
      <c r="C7" s="5"/>
      <c r="D7" s="5"/>
      <c r="E7" s="5"/>
      <c r="F7" s="5"/>
      <c r="G7" s="5"/>
      <c r="H7" s="5"/>
      <c r="I7" s="5"/>
      <c r="J7" s="5"/>
    </row>
    <row r="8" spans="1:10" ht="15" customHeight="1" x14ac:dyDescent="0.35">
      <c r="A8" s="5"/>
      <c r="B8" s="7" t="s">
        <v>35</v>
      </c>
      <c r="C8" s="5"/>
      <c r="D8" s="5"/>
      <c r="E8" s="5"/>
      <c r="F8" s="5"/>
      <c r="G8" s="5"/>
      <c r="H8" s="5"/>
      <c r="I8" s="5"/>
      <c r="J8" s="5"/>
    </row>
    <row r="9" spans="1:10" ht="15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 ht="15" customHeight="1" x14ac:dyDescent="0.25"/>
    <row r="11" spans="1:10" ht="15" customHeight="1" x14ac:dyDescent="0.25">
      <c r="A11" s="16" t="s">
        <v>22</v>
      </c>
    </row>
    <row r="12" spans="1:10" ht="15" customHeight="1" x14ac:dyDescent="0.3">
      <c r="D12" s="8" t="s">
        <v>25</v>
      </c>
      <c r="E12" s="8" t="s">
        <v>26</v>
      </c>
      <c r="F12" s="8" t="s">
        <v>27</v>
      </c>
      <c r="G12" s="8" t="s">
        <v>28</v>
      </c>
      <c r="H12" s="8" t="s">
        <v>29</v>
      </c>
      <c r="I12" s="8" t="s">
        <v>30</v>
      </c>
    </row>
    <row r="13" spans="1:10" ht="15" customHeight="1" x14ac:dyDescent="0.25">
      <c r="D13" s="17" t="s">
        <v>23</v>
      </c>
      <c r="E13" s="17" t="s">
        <v>23</v>
      </c>
      <c r="F13" s="17" t="s">
        <v>23</v>
      </c>
      <c r="G13" s="17" t="s">
        <v>24</v>
      </c>
      <c r="H13" s="17" t="s">
        <v>24</v>
      </c>
      <c r="I13" s="17" t="s">
        <v>24</v>
      </c>
    </row>
    <row r="14" spans="1:10" ht="15" customHeight="1" x14ac:dyDescent="0.25">
      <c r="B14" s="23" t="s">
        <v>0</v>
      </c>
    </row>
    <row r="15" spans="1:10" ht="15" customHeight="1" x14ac:dyDescent="0.25">
      <c r="C15" s="24" t="s">
        <v>1</v>
      </c>
      <c r="D15" s="12">
        <v>1650</v>
      </c>
      <c r="E15" s="12">
        <v>1850</v>
      </c>
      <c r="F15" s="12">
        <v>2090</v>
      </c>
      <c r="G15" s="9">
        <f>(1+G16)*F15</f>
        <v>2351.25</v>
      </c>
      <c r="H15" s="9">
        <f>(1+H16)*G15</f>
        <v>2645.15625</v>
      </c>
      <c r="I15" s="9">
        <f>(1+I16)*H15</f>
        <v>2909.6718750000005</v>
      </c>
    </row>
    <row r="16" spans="1:10" ht="15" customHeight="1" x14ac:dyDescent="0.25">
      <c r="C16" s="24" t="s">
        <v>2</v>
      </c>
      <c r="E16" s="14">
        <f>E15/D15-1</f>
        <v>0.1212121212121211</v>
      </c>
      <c r="F16" s="14">
        <f>F15/E15-1</f>
        <v>0.12972972972972974</v>
      </c>
      <c r="G16" s="19">
        <v>0.125</v>
      </c>
      <c r="H16" s="19">
        <v>0.125</v>
      </c>
      <c r="I16" s="19">
        <v>0.1</v>
      </c>
    </row>
    <row r="17" spans="3:9" ht="15" customHeight="1" x14ac:dyDescent="0.25">
      <c r="C17" s="13" t="s">
        <v>20</v>
      </c>
      <c r="D17" s="12">
        <v>1020</v>
      </c>
      <c r="E17" s="12">
        <v>1150</v>
      </c>
      <c r="F17" s="12">
        <v>1320</v>
      </c>
      <c r="G17" s="9">
        <f>G18*G15</f>
        <v>1457.7750000000001</v>
      </c>
      <c r="H17" s="9">
        <f>H18*H15</f>
        <v>1639.996875</v>
      </c>
      <c r="I17" s="9">
        <f>I18*I15</f>
        <v>1803.9965625000002</v>
      </c>
    </row>
    <row r="18" spans="3:9" ht="15" customHeight="1" x14ac:dyDescent="0.25">
      <c r="C18" s="13" t="s">
        <v>21</v>
      </c>
      <c r="D18" s="14">
        <f>D17/D15</f>
        <v>0.61818181818181817</v>
      </c>
      <c r="E18" s="14">
        <f>E17/E15</f>
        <v>0.6216216216216216</v>
      </c>
      <c r="F18" s="14">
        <f>F17/F15</f>
        <v>0.63157894736842102</v>
      </c>
      <c r="G18" s="19">
        <v>0.62</v>
      </c>
      <c r="H18" s="19">
        <v>0.62</v>
      </c>
      <c r="I18" s="19">
        <v>0.62</v>
      </c>
    </row>
    <row r="19" spans="3:9" ht="15" customHeight="1" x14ac:dyDescent="0.25">
      <c r="C19" s="24" t="s">
        <v>40</v>
      </c>
      <c r="D19" s="12">
        <v>33</v>
      </c>
      <c r="E19" s="12">
        <v>39</v>
      </c>
      <c r="F19" s="12">
        <v>43</v>
      </c>
      <c r="G19" s="9">
        <f>G20*G15</f>
        <v>47.024999999999999</v>
      </c>
      <c r="H19" s="9">
        <f>H20*H15</f>
        <v>52.903125000000003</v>
      </c>
      <c r="I19" s="9">
        <f>I20*I15</f>
        <v>58.193437500000009</v>
      </c>
    </row>
    <row r="20" spans="3:9" ht="15" customHeight="1" x14ac:dyDescent="0.25">
      <c r="C20" s="24" t="s">
        <v>41</v>
      </c>
      <c r="D20" s="14">
        <f>D19/D15</f>
        <v>0.02</v>
      </c>
      <c r="E20" s="14">
        <f>E19/E15</f>
        <v>2.1081081081081081E-2</v>
      </c>
      <c r="F20" s="14">
        <f>F19/F15</f>
        <v>2.0574162679425839E-2</v>
      </c>
      <c r="G20" s="19">
        <v>0.02</v>
      </c>
      <c r="H20" s="19">
        <v>0.02</v>
      </c>
      <c r="I20" s="19">
        <v>0.02</v>
      </c>
    </row>
    <row r="21" spans="3:9" ht="15" customHeight="1" x14ac:dyDescent="0.25">
      <c r="C21" s="25" t="s">
        <v>42</v>
      </c>
      <c r="D21" s="12">
        <v>225</v>
      </c>
      <c r="E21" s="12">
        <v>250</v>
      </c>
      <c r="F21" s="12">
        <v>280</v>
      </c>
      <c r="G21" s="9">
        <f>G22*G15</f>
        <v>317.41875000000005</v>
      </c>
      <c r="H21" s="9">
        <f>H22*H15</f>
        <v>357.09609375000002</v>
      </c>
      <c r="I21" s="9">
        <f>I22*I15</f>
        <v>392.80570312500009</v>
      </c>
    </row>
    <row r="22" spans="3:9" ht="15" customHeight="1" x14ac:dyDescent="0.25">
      <c r="C22" s="25" t="s">
        <v>43</v>
      </c>
      <c r="D22" s="14">
        <f>D21/D15</f>
        <v>0.13636363636363635</v>
      </c>
      <c r="E22" s="14">
        <f>E21/E15</f>
        <v>0.13513513513513514</v>
      </c>
      <c r="F22" s="14">
        <f>F21/F15</f>
        <v>0.13397129186602871</v>
      </c>
      <c r="G22" s="19">
        <v>0.13500000000000001</v>
      </c>
      <c r="H22" s="19">
        <v>0.13500000000000001</v>
      </c>
      <c r="I22" s="19">
        <v>0.13500000000000001</v>
      </c>
    </row>
    <row r="23" spans="3:9" ht="15" customHeight="1" x14ac:dyDescent="0.3">
      <c r="C23" s="11" t="s">
        <v>3</v>
      </c>
      <c r="D23" s="10">
        <f t="shared" ref="D23:I23" si="0">D15-D17-D19-D21</f>
        <v>372</v>
      </c>
      <c r="E23" s="10">
        <f t="shared" si="0"/>
        <v>411</v>
      </c>
      <c r="F23" s="10">
        <f t="shared" si="0"/>
        <v>447</v>
      </c>
      <c r="G23" s="10">
        <f t="shared" si="0"/>
        <v>529.03124999999989</v>
      </c>
      <c r="H23" s="10">
        <f t="shared" si="0"/>
        <v>595.16015624999989</v>
      </c>
      <c r="I23" s="10">
        <f t="shared" si="0"/>
        <v>654.67617187500014</v>
      </c>
    </row>
    <row r="24" spans="3:9" s="11" customFormat="1" ht="15" customHeight="1" x14ac:dyDescent="0.3"/>
    <row r="25" spans="3:9" ht="15" customHeight="1" x14ac:dyDescent="0.25">
      <c r="C25" s="13" t="s">
        <v>14</v>
      </c>
      <c r="D25" s="12">
        <v>260</v>
      </c>
      <c r="E25" s="12">
        <v>296</v>
      </c>
      <c r="F25" s="12">
        <v>322</v>
      </c>
      <c r="G25" s="9">
        <f>G40*F37</f>
        <v>321.44799999999998</v>
      </c>
      <c r="H25" s="9">
        <f>H40*G37</f>
        <v>339.46408400000001</v>
      </c>
      <c r="I25" s="9">
        <f>I40*H37</f>
        <v>361.77135077200001</v>
      </c>
    </row>
    <row r="26" spans="3:9" ht="15" customHeight="1" x14ac:dyDescent="0.3">
      <c r="C26" s="11" t="s">
        <v>4</v>
      </c>
      <c r="D26" s="10">
        <f t="shared" ref="D26:I26" si="1">D23-D25</f>
        <v>112</v>
      </c>
      <c r="E26" s="10">
        <f t="shared" si="1"/>
        <v>115</v>
      </c>
      <c r="F26" s="10">
        <f t="shared" si="1"/>
        <v>125</v>
      </c>
      <c r="G26" s="10">
        <f t="shared" si="1"/>
        <v>207.58324999999991</v>
      </c>
      <c r="H26" s="10">
        <f t="shared" si="1"/>
        <v>255.69607224999987</v>
      </c>
      <c r="I26" s="10">
        <f t="shared" si="1"/>
        <v>292.90482110300013</v>
      </c>
    </row>
    <row r="27" spans="3:9" s="11" customFormat="1" ht="15" customHeight="1" x14ac:dyDescent="0.3"/>
    <row r="28" spans="3:9" ht="15" customHeight="1" x14ac:dyDescent="0.25">
      <c r="C28" s="24" t="s">
        <v>5</v>
      </c>
      <c r="D28" s="12">
        <v>52</v>
      </c>
      <c r="E28" s="12">
        <v>59</v>
      </c>
      <c r="F28" s="12">
        <v>56</v>
      </c>
      <c r="G28" s="9">
        <f>G46*G42</f>
        <v>50.198399999999999</v>
      </c>
      <c r="H28" s="9">
        <f>H46*H42</f>
        <v>40.158720000000002</v>
      </c>
      <c r="I28" s="9">
        <f>I46*I42</f>
        <v>32.126976000000006</v>
      </c>
    </row>
    <row r="29" spans="3:9" ht="15" customHeight="1" x14ac:dyDescent="0.25">
      <c r="C29" s="24" t="s">
        <v>6</v>
      </c>
      <c r="D29" s="12">
        <v>1.5</v>
      </c>
      <c r="E29" s="12">
        <v>9.1999999999999993</v>
      </c>
      <c r="F29" s="12">
        <v>-7</v>
      </c>
      <c r="G29" s="20">
        <v>0</v>
      </c>
      <c r="H29" s="20">
        <v>0</v>
      </c>
      <c r="I29" s="20">
        <v>0</v>
      </c>
    </row>
    <row r="30" spans="3:9" ht="15" customHeight="1" x14ac:dyDescent="0.3">
      <c r="C30" s="23" t="s">
        <v>7</v>
      </c>
      <c r="D30" s="10">
        <f t="shared" ref="D30:I30" si="2">D26-D28+D29</f>
        <v>61.5</v>
      </c>
      <c r="E30" s="10">
        <f t="shared" si="2"/>
        <v>65.2</v>
      </c>
      <c r="F30" s="10">
        <f t="shared" si="2"/>
        <v>62</v>
      </c>
      <c r="G30" s="10">
        <f t="shared" si="2"/>
        <v>157.38484999999991</v>
      </c>
      <c r="H30" s="10">
        <f t="shared" si="2"/>
        <v>215.53735224999986</v>
      </c>
      <c r="I30" s="10">
        <f t="shared" si="2"/>
        <v>260.77784510300012</v>
      </c>
    </row>
    <row r="31" spans="3:9" ht="15" customHeight="1" x14ac:dyDescent="0.25"/>
    <row r="32" spans="3:9" ht="15" customHeight="1" x14ac:dyDescent="0.25">
      <c r="C32" s="24" t="s">
        <v>8</v>
      </c>
      <c r="D32" s="12">
        <v>14</v>
      </c>
      <c r="E32" s="12">
        <v>15</v>
      </c>
      <c r="F32" s="12">
        <v>14.3</v>
      </c>
      <c r="G32" s="9">
        <f>G33*G30</f>
        <v>36.198515499999985</v>
      </c>
      <c r="H32" s="9">
        <f>H33*H30</f>
        <v>49.573591017499972</v>
      </c>
      <c r="I32" s="9">
        <f>I33*I30</f>
        <v>59.978904373690028</v>
      </c>
    </row>
    <row r="33" spans="2:9" ht="15" customHeight="1" x14ac:dyDescent="0.25">
      <c r="C33" s="24" t="s">
        <v>36</v>
      </c>
      <c r="D33" s="14">
        <f>D32/D30</f>
        <v>0.22764227642276422</v>
      </c>
      <c r="E33" s="14">
        <f>E32/E30</f>
        <v>0.23006134969325151</v>
      </c>
      <c r="F33" s="14">
        <f>F32/F30</f>
        <v>0.23064516129032259</v>
      </c>
      <c r="G33" s="19">
        <v>0.23</v>
      </c>
      <c r="H33" s="19">
        <v>0.23</v>
      </c>
      <c r="I33" s="19">
        <v>0.23</v>
      </c>
    </row>
    <row r="34" spans="2:9" s="11" customFormat="1" ht="15" customHeight="1" x14ac:dyDescent="0.3">
      <c r="C34" s="23" t="s">
        <v>9</v>
      </c>
      <c r="D34" s="10">
        <f t="shared" ref="D34:I34" si="3">D30-D32</f>
        <v>47.5</v>
      </c>
      <c r="E34" s="10">
        <f t="shared" si="3"/>
        <v>50.2</v>
      </c>
      <c r="F34" s="10">
        <f t="shared" si="3"/>
        <v>47.7</v>
      </c>
      <c r="G34" s="10">
        <f t="shared" si="3"/>
        <v>121.18633449999993</v>
      </c>
      <c r="H34" s="10">
        <f t="shared" si="3"/>
        <v>165.96376123249988</v>
      </c>
      <c r="I34" s="10">
        <f t="shared" si="3"/>
        <v>200.79894072931009</v>
      </c>
    </row>
    <row r="35" spans="2:9" ht="15" customHeight="1" x14ac:dyDescent="0.25"/>
    <row r="36" spans="2:9" ht="15" customHeight="1" x14ac:dyDescent="0.25">
      <c r="B36" s="23" t="s">
        <v>10</v>
      </c>
    </row>
    <row r="37" spans="2:9" ht="15" customHeight="1" x14ac:dyDescent="0.25">
      <c r="C37" s="13" t="s">
        <v>15</v>
      </c>
      <c r="D37" s="12">
        <v>3250</v>
      </c>
      <c r="E37" s="12">
        <v>3366</v>
      </c>
      <c r="F37" s="12">
        <v>3494</v>
      </c>
      <c r="G37" s="9">
        <f>F37+G38-G25</f>
        <v>3689.8270000000002</v>
      </c>
      <c r="H37" s="9">
        <f>G37+H38-H25</f>
        <v>3932.2972909999999</v>
      </c>
      <c r="I37" s="9">
        <f>H37+I38-I25</f>
        <v>4210.6537527279997</v>
      </c>
    </row>
    <row r="38" spans="2:9" ht="15" customHeight="1" x14ac:dyDescent="0.25">
      <c r="C38" s="13" t="s">
        <v>16</v>
      </c>
      <c r="D38" s="9"/>
      <c r="E38" s="9">
        <f>E37-D37+E25</f>
        <v>412</v>
      </c>
      <c r="F38" s="9">
        <f>F37-E37+F25</f>
        <v>450</v>
      </c>
      <c r="G38" s="9">
        <f>G39*G15</f>
        <v>517.27499999999998</v>
      </c>
      <c r="H38" s="9">
        <f>H39*H15</f>
        <v>581.93437500000005</v>
      </c>
      <c r="I38" s="9">
        <f>I39*I15</f>
        <v>640.12781250000012</v>
      </c>
    </row>
    <row r="39" spans="2:9" ht="15" customHeight="1" x14ac:dyDescent="0.25">
      <c r="C39" s="13" t="s">
        <v>17</v>
      </c>
      <c r="E39" s="14">
        <f>E38/E15</f>
        <v>0.2227027027027027</v>
      </c>
      <c r="F39" s="14">
        <f>F38/F15</f>
        <v>0.21531100478468901</v>
      </c>
      <c r="G39" s="21">
        <v>0.22</v>
      </c>
      <c r="H39" s="21">
        <v>0.22</v>
      </c>
      <c r="I39" s="21">
        <v>0.22</v>
      </c>
    </row>
    <row r="40" spans="2:9" ht="15" customHeight="1" x14ac:dyDescent="0.25">
      <c r="C40" s="13" t="s">
        <v>18</v>
      </c>
      <c r="E40" s="14">
        <f>E25/D37</f>
        <v>9.1076923076923083E-2</v>
      </c>
      <c r="F40" s="14">
        <f>F25/E37</f>
        <v>9.5662507427213314E-2</v>
      </c>
      <c r="G40" s="19">
        <v>9.1999999999999998E-2</v>
      </c>
      <c r="H40" s="19">
        <v>9.1999999999999998E-2</v>
      </c>
      <c r="I40" s="19">
        <v>9.1999999999999998E-2</v>
      </c>
    </row>
    <row r="41" spans="2:9" ht="15" customHeight="1" x14ac:dyDescent="0.25"/>
    <row r="42" spans="2:9" ht="15" customHeight="1" x14ac:dyDescent="0.25">
      <c r="C42" s="24" t="s">
        <v>11</v>
      </c>
      <c r="D42" s="12">
        <v>980</v>
      </c>
      <c r="E42" s="12">
        <v>1152</v>
      </c>
      <c r="F42" s="12">
        <v>1012</v>
      </c>
      <c r="G42" s="9">
        <f>F42+G43-G44</f>
        <v>929.6</v>
      </c>
      <c r="H42" s="9">
        <f>G42+H43-H44</f>
        <v>743.68000000000006</v>
      </c>
      <c r="I42" s="9">
        <f>H42+I43-I44</f>
        <v>594.94400000000007</v>
      </c>
    </row>
    <row r="43" spans="2:9" ht="15" customHeight="1" x14ac:dyDescent="0.25">
      <c r="C43" s="24" t="s">
        <v>12</v>
      </c>
      <c r="D43" s="9"/>
      <c r="E43" s="12">
        <v>372</v>
      </c>
      <c r="F43" s="12">
        <v>90</v>
      </c>
      <c r="G43" s="20">
        <v>120</v>
      </c>
      <c r="H43" s="20">
        <v>0</v>
      </c>
      <c r="I43" s="20">
        <v>0</v>
      </c>
    </row>
    <row r="44" spans="2:9" ht="15" customHeight="1" x14ac:dyDescent="0.25">
      <c r="C44" s="24" t="s">
        <v>13</v>
      </c>
      <c r="D44" s="9"/>
      <c r="E44" s="12">
        <v>200</v>
      </c>
      <c r="F44" s="12">
        <v>230</v>
      </c>
      <c r="G44" s="9">
        <f>G45*F42</f>
        <v>202.4</v>
      </c>
      <c r="H44" s="9">
        <f>H45*G42</f>
        <v>185.92000000000002</v>
      </c>
      <c r="I44" s="9">
        <f>I45*H42</f>
        <v>148.73600000000002</v>
      </c>
    </row>
    <row r="45" spans="2:9" ht="15" customHeight="1" x14ac:dyDescent="0.25">
      <c r="C45" s="24" t="s">
        <v>37</v>
      </c>
      <c r="D45" s="14"/>
      <c r="E45" s="14">
        <f>E44/D42</f>
        <v>0.20408163265306123</v>
      </c>
      <c r="F45" s="14">
        <f>F44/E42</f>
        <v>0.19965277777777779</v>
      </c>
      <c r="G45" s="19">
        <v>0.2</v>
      </c>
      <c r="H45" s="19">
        <v>0.2</v>
      </c>
      <c r="I45" s="19">
        <v>0.2</v>
      </c>
    </row>
    <row r="46" spans="2:9" ht="15" customHeight="1" x14ac:dyDescent="0.25">
      <c r="C46" s="24" t="s">
        <v>38</v>
      </c>
      <c r="D46" s="14">
        <f>D28/D42</f>
        <v>5.3061224489795916E-2</v>
      </c>
      <c r="E46" s="14">
        <f>E28/E42</f>
        <v>5.1215277777777776E-2</v>
      </c>
      <c r="F46" s="14">
        <f>F28/F42</f>
        <v>5.533596837944664E-2</v>
      </c>
      <c r="G46" s="19">
        <v>5.3999999999999999E-2</v>
      </c>
      <c r="H46" s="19">
        <v>5.3999999999999999E-2</v>
      </c>
      <c r="I46" s="19">
        <v>5.3999999999999999E-2</v>
      </c>
    </row>
    <row r="47" spans="2:9" ht="15" customHeight="1" x14ac:dyDescent="0.25"/>
    <row r="48" spans="2:9" s="11" customFormat="1" ht="15" customHeight="1" x14ac:dyDescent="0.35">
      <c r="C48" s="15"/>
    </row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</sheetData>
  <phoneticPr fontId="2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格式调整</vt:lpstr>
    </vt:vector>
  </TitlesOfParts>
  <Company>CHAINSHINE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 Liang</cp:lastModifiedBy>
  <cp:lastPrinted>2010-10-28T02:46:07Z</cp:lastPrinted>
  <dcterms:created xsi:type="dcterms:W3CDTF">2009-12-07T06:14:57Z</dcterms:created>
  <dcterms:modified xsi:type="dcterms:W3CDTF">2024-09-18T01:31:54Z</dcterms:modified>
</cp:coreProperties>
</file>